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3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3'!$C$80:$K$105</definedName>
    <definedName name="_xlnm.Print_Area" localSheetId="1">'ZRN - OBLAST Č. 3'!$C$68:$K$105</definedName>
    <definedName name="_xlnm.Print_Titles" localSheetId="1">'ZRN - OBLAST Č. 3'!$80:$80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104"/>
  <c r="J104"/>
  <c r="BK102"/>
  <c r="J102"/>
  <c r="BK99"/>
  <c r="J99"/>
  <c r="J96"/>
  <c r="BK93"/>
  <c r="J93"/>
  <c r="BK90"/>
  <c r="J90"/>
  <c r="BK87"/>
  <c r="J87"/>
  <c r="BK84"/>
  <c r="J84"/>
  <c i="1" r="AS54"/>
  <c i="2" r="BK96"/>
  <c l="1" r="BK83"/>
  <c r="J83"/>
  <c r="J61"/>
  <c r="P83"/>
  <c r="P82"/>
  <c r="P81"/>
  <c i="1" r="AU55"/>
  <c i="2" r="R83"/>
  <c r="R82"/>
  <c r="R81"/>
  <c r="T83"/>
  <c r="T82"/>
  <c r="T81"/>
  <c r="E48"/>
  <c r="J52"/>
  <c r="F55"/>
  <c r="BE84"/>
  <c r="BE87"/>
  <c r="BE90"/>
  <c r="BE93"/>
  <c r="BE96"/>
  <c r="BE99"/>
  <c r="BE102"/>
  <c r="BE104"/>
  <c r="F34"/>
  <c i="1" r="BA55"/>
  <c r="BA54"/>
  <c r="W30"/>
  <c i="2" r="F37"/>
  <c i="1" r="BD55"/>
  <c r="BD54"/>
  <c r="W33"/>
  <c i="2" r="J34"/>
  <c i="1" r="AW55"/>
  <c i="2" r="F35"/>
  <c i="1" r="BB55"/>
  <c r="BB54"/>
  <c r="W31"/>
  <c i="2" r="F36"/>
  <c i="1" r="BC55"/>
  <c r="BC54"/>
  <c r="W32"/>
  <c r="AU54"/>
  <c i="2" l="1" r="BK82"/>
  <c r="J82"/>
  <c r="J60"/>
  <c i="1" r="AW54"/>
  <c r="AK30"/>
  <c r="AY54"/>
  <c i="2" r="F33"/>
  <c i="1" r="AZ55"/>
  <c r="AZ54"/>
  <c r="W29"/>
  <c r="AX54"/>
  <c i="2" r="J33"/>
  <c i="1" r="AV55"/>
  <c r="AT55"/>
  <c i="2" l="1" r="BK81"/>
  <c r="J81"/>
  <c r="J59"/>
  <c i="1" r="AV54"/>
  <c r="AK29"/>
  <c l="1" r="AT54"/>
  <c i="2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<sst xmlns="http://schemas.openxmlformats.org/spreadsheetml/2006/main">
  <si>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</si>
  <si>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</si>
  <si>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</si>
  <si>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</si>
  <si>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</si>
  <si>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{814e2abb-8e8f-48e5-ae1d-be73b5e4b6ee}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</si>
  <si>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</si>
  <si>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</si>
  <si>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</si>
  <si>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</si>
  <si>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</si>
  <si>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</si>
  <si>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</si>
  <si>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</si>
  <si>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</si>
  <si>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</si>
  <si>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</si>
  <si>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2020 - OBLAST Č. 3</t>
  </si>
  <si>
    <t>KSO:</t>
  </si>
  <si>
    <t/>
  </si>
  <si>
    <t>CC-CZ:</t>
  </si>
  <si>
    <t>Místo:</t>
  </si>
  <si>
    <t>Správa tratí Ústí nad Labem</t>
  </si>
  <si>
    <t>Datum:</t>
  </si>
  <si>
    <t>11. 3. 2020</t>
  </si>
  <si>
    <t>Zadavatel:</t>
  </si>
  <si>
    <t>IČ:</t>
  </si>
  <si>
    <t>709 94 234</t>
  </si>
  <si>
    <t xml:space="preserve"> Správa železnic,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</si>
  <si>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</si>
  <si>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</si>
  <si>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</si>
  <si>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</si>
  <si>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</si>
  <si>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</si>
  <si>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</si>
  <si>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</si>
  <si>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</si>
  <si>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</si>
  <si>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</si>
  <si>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</si>
  <si>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</si>
  <si>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</si>
  <si>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</si>
  <si>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</si>
  <si>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</si>
  <si>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</si>
  <si>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</si>
  <si>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</si>
  <si>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</si>
  <si>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</si>
  <si>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</si>
  <si>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</si>
  <si>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</si>
  <si>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</si>
  <si>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</si>
  <si>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</si>
  <si>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</si>
  <si>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</si>
  <si>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</si>
  <si>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</si>
  <si>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</si>
  <si>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</si>
  <si>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</si>
  <si>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</si>
  <si>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</si>
  <si>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</si>
  <si>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</si>
  <si>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</si>
  <si>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</si>
  <si>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</si>
  <si>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</si>
  <si>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</si>
  <si>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</si>
  <si>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</si>
  <si>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</si>
  <si>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</si>
  <si>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</si>
  <si>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</si>
  <si>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3</t>
  </si>
  <si>
    <t>STA</t>
  </si>
  <si>
    <t>1</t>
  </si>
  <si>
    <t>{d5963e28-212a-4af3-8ae8-82bdcf344c08}</t>
  </si>
  <si>
    <t>2</t>
  </si>
  <si>
    <t>KRYCÍ LIST SOUPISU PRACÍ</t>
  </si>
  <si>
    <t>Objekt:</t>
  </si>
  <si>
    <t>ZRN - OBLAST Č. 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</si>
  <si>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</si>
  <si>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</si>
  <si>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</si>
  <si>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</si>
  <si>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</si>
  <si>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</si>
  <si>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</si>
  <si>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</si>
  <si>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</si>
  <si>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</si>
  <si>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</si>
  <si>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</si>
  <si>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</si>
  <si>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</si>
  <si>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</si>
  <si>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</si>
  <si>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</si>
  <si>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</si>
  <si>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</si>
  <si>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</si>
  <si>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</si>
  <si>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</si>
  <si>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</si>
  <si>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</si>
  <si>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</si>
  <si>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</si>
  <si>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</si>
  <si>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</si>
  <si>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4</t>
  </si>
  <si>
    <t>1035217196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</si>
  <si>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</si>
  <si>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</si>
  <si>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</si>
  <si>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18330*2</t>
  </si>
  <si>
    <t>5904005020</t>
  </si>
  <si>
    <t>Vysečení travního porostu ručně sklon terénu přes 1:2</t>
  </si>
  <si>
    <t>524819001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</si>
  <si>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</si>
  <si>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41886*2</t>
  </si>
  <si>
    <t>3</t>
  </si>
  <si>
    <t>5904010010</t>
  </si>
  <si>
    <t>Odklizení travního porostu ručně</t>
  </si>
  <si>
    <t>376471240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</si>
  <si>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</si>
  <si>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68427*2</t>
  </si>
  <si>
    <t>5904020010</t>
  </si>
  <si>
    <t>Vyřezání křovin porost řídký 1 až 5 kusů stonků na m2 plochy sklon terénu do 1:2</t>
  </si>
  <si>
    <t>-534466592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</si>
  <si>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</si>
  <si>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1409*2</t>
  </si>
  <si>
    <t>5904020020</t>
  </si>
  <si>
    <t>Vyřezání křovin porost řídký 1 až 5 kusů stonků na m2 plochy sklon terénu přes 1:2</t>
  </si>
  <si>
    <t>254494390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</si>
  <si>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</si>
  <si>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6802*2</t>
  </si>
  <si>
    <t>6</t>
  </si>
  <si>
    <t>5916005040</t>
  </si>
  <si>
    <t>Úklid veřejných prostor v prostoru nástupiště odpadků v kolejišti</t>
  </si>
  <si>
    <t>hod</t>
  </si>
  <si>
    <t>1066676600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</si>
  <si>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</si>
  <si>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</si>
  <si>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</si>
  <si>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</si>
  <si>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</si>
  <si>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</si>
  <si>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63243787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</si>
  <si>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</si>
  <si>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</si>
  <si>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</si>
  <si>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</si>
  <si>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-31701087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</si>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</sst>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65020122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Ústí n.L. 2020 - OBLAST Č. 3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Správa tratí 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11. 3. 2020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Správa železnic,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'ZRN - OBLAST Č. 3'!J30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'ZRN - OBLAST Č. 3'!P81</f>
        <v>0</v>
      </c>
      <c r="AV55" s="118">
        <f>'ZRN - OBLAST Č. 3'!J33</f>
        <v>0</v>
      </c>
      <c r="AW55" s="118">
        <f>'ZRN - OBLAST Č. 3'!J34</f>
        <v>0</v>
      </c>
      <c r="AX55" s="118">
        <f>'ZRN - OBLAST Č. 3'!J35</f>
        <v>0</v>
      </c>
      <c r="AY55" s="118">
        <f>'ZRN - OBLAST Č. 3'!J36</f>
        <v>0</v>
      </c>
      <c r="AZ55" s="118">
        <f>'ZRN - OBLAST Č. 3'!F33</f>
        <v>0</v>
      </c>
      <c r="BA55" s="118">
        <f>'ZRN - OBLAST Č. 3'!F34</f>
        <v>0</v>
      </c>
      <c r="BB55" s="118">
        <f>'ZRN - OBLAST Č. 3'!F35</f>
        <v>0</v>
      </c>
      <c r="BC55" s="118">
        <f>'ZRN - OBLAST Č. 3'!F36</f>
        <v>0</v>
      </c>
      <c r="BD55" s="120">
        <f>'ZRN - OBLAST Č. 3'!F37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R3X8QnFvjguDFb4D6Jj1j8hkBl0/eJwXjoVR+BEHMFpTP/Ur4pPtb6RKHxlRgwEt9I1leo0RW26p/JAhnTidZg==" hashValue="dULeFcWK1ZC5H6Us22iIAP+PB386HvjTvhDnHvvroHmPjk6Fu5qtRTdGKjFps+7HxVp+icx/BjcgyyCKxB8l4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83</v>
      </c>
    </row>
    <row r="4" hidden="1" s="1" customFormat="1" ht="24.96" customHeight="1">
      <c r="B4" s="18"/>
      <c r="D4" s="126" t="s">
        <v>84</v>
      </c>
      <c r="I4" s="122"/>
      <c r="L4" s="18"/>
      <c r="M4" s="127" t="s">
        <v>10</v>
      </c>
      <c r="AT4" s="15" t="s">
        <v>4</v>
      </c>
    </row>
    <row r="5" hidden="1" s="1" customFormat="1" ht="6.96" customHeight="1">
      <c r="B5" s="18"/>
      <c r="I5" s="122"/>
      <c r="L5" s="18"/>
    </row>
    <row r="6" hidden="1" s="1" customFormat="1" ht="12" customHeight="1">
      <c r="B6" s="18"/>
      <c r="D6" s="128" t="s">
        <v>16</v>
      </c>
      <c r="I6" s="122"/>
      <c r="L6" s="18"/>
    </row>
    <row r="7" hidden="1" s="1" customFormat="1" ht="16.5" customHeight="1">
      <c r="B7" s="18"/>
      <c r="E7" s="129" t="str">
        <f>'Rekapitulace zakázky'!K6</f>
        <v>Údržba nižší zeleně v obvodu OŘ Ústí n.L. 2020 - OBLAST Č. 3</v>
      </c>
      <c r="F7" s="128"/>
      <c r="G7" s="128"/>
      <c r="H7" s="128"/>
      <c r="I7" s="122"/>
      <c r="L7" s="18"/>
    </row>
    <row r="8" hidden="1" s="2" customFormat="1" ht="12" customHeight="1">
      <c r="A8" s="36"/>
      <c r="B8" s="42"/>
      <c r="C8" s="36"/>
      <c r="D8" s="128" t="s">
        <v>85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2" t="s">
        <v>86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zakázky'!AN8</f>
        <v>11. 3. 2020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">
        <v>27</v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3" t="s">
        <v>28</v>
      </c>
      <c r="F15" s="36"/>
      <c r="G15" s="36"/>
      <c r="H15" s="36"/>
      <c r="I15" s="134" t="s">
        <v>29</v>
      </c>
      <c r="J15" s="133" t="s">
        <v>30</v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28" t="s">
        <v>31</v>
      </c>
      <c r="E17" s="36"/>
      <c r="F17" s="36"/>
      <c r="G17" s="36"/>
      <c r="H17" s="36"/>
      <c r="I17" s="134" t="s">
        <v>26</v>
      </c>
      <c r="J17" s="31" t="str">
        <f>'Rekapitulace zakázky'!AN13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3"/>
      <c r="G18" s="133"/>
      <c r="H18" s="133"/>
      <c r="I18" s="134" t="s">
        <v>29</v>
      </c>
      <c r="J18" s="31" t="str">
        <f>'Rekapitulace zakázky'!AN14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28" t="s">
        <v>33</v>
      </c>
      <c r="E20" s="36"/>
      <c r="F20" s="36"/>
      <c r="G20" s="36"/>
      <c r="H20" s="36"/>
      <c r="I20" s="134" t="s">
        <v>26</v>
      </c>
      <c r="J20" s="133" t="s">
        <v>19</v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3" t="s">
        <v>34</v>
      </c>
      <c r="F21" s="36"/>
      <c r="G21" s="36"/>
      <c r="H21" s="36"/>
      <c r="I21" s="134" t="s">
        <v>29</v>
      </c>
      <c r="J21" s="133" t="s">
        <v>19</v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28" t="s">
        <v>36</v>
      </c>
      <c r="E23" s="36"/>
      <c r="F23" s="36"/>
      <c r="G23" s="36"/>
      <c r="H23" s="36"/>
      <c r="I23" s="134" t="s">
        <v>26</v>
      </c>
      <c r="J23" s="133" t="s">
        <v>19</v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3" t="s">
        <v>34</v>
      </c>
      <c r="F24" s="36"/>
      <c r="G24" s="36"/>
      <c r="H24" s="36"/>
      <c r="I24" s="134" t="s">
        <v>29</v>
      </c>
      <c r="J24" s="133" t="s">
        <v>19</v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28" t="s">
        <v>37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3" t="s">
        <v>39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5" t="s">
        <v>41</v>
      </c>
      <c r="G32" s="36"/>
      <c r="H32" s="36"/>
      <c r="I32" s="146" t="s">
        <v>40</v>
      </c>
      <c r="J32" s="145" t="s">
        <v>42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7" t="s">
        <v>43</v>
      </c>
      <c r="E33" s="128" t="s">
        <v>44</v>
      </c>
      <c r="F33" s="148">
        <f>ROUND((SUM(BE81:BE105)),  2)</f>
        <v>0</v>
      </c>
      <c r="G33" s="36"/>
      <c r="H33" s="36"/>
      <c r="I33" s="149">
        <v>0.20999999999999999</v>
      </c>
      <c r="J33" s="148">
        <f>ROUND(((SUM(BE81:BE105))*I33),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8" t="s">
        <v>45</v>
      </c>
      <c r="F34" s="148">
        <f>ROUND((SUM(BF81:BF105)),  2)</f>
        <v>0</v>
      </c>
      <c r="G34" s="36"/>
      <c r="H34" s="36"/>
      <c r="I34" s="149">
        <v>0.14999999999999999</v>
      </c>
      <c r="J34" s="148">
        <f>ROUND(((SUM(BF81:BF105))*I34),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46</v>
      </c>
      <c r="F35" s="148">
        <f>ROUND((SUM(BG81:BG105)),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47</v>
      </c>
      <c r="F36" s="148">
        <f>ROUND((SUM(BH81:BH105)),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48</v>
      </c>
      <c r="F37" s="148">
        <f>ROUND((SUM(BI81:BI105)),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4" t="str">
        <f>E7</f>
        <v>Údržba nižší zeleně v obvodu OŘ Ústí n.L. 2020 - OBLAST Č. 3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ZRN - OBLAST Č. 3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Správa tratí Ústí nad Labem</v>
      </c>
      <c r="G52" s="38"/>
      <c r="H52" s="38"/>
      <c r="I52" s="134" t="s">
        <v>23</v>
      </c>
      <c r="J52" s="70" t="str">
        <f>IF(J12="","",J12)</f>
        <v>11. 3. 2020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Správa železnic, OŘ ÚNL</v>
      </c>
      <c r="G54" s="38"/>
      <c r="H54" s="38"/>
      <c r="I54" s="134" t="s">
        <v>33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134" t="s">
        <v>36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5" t="s">
        <v>88</v>
      </c>
      <c r="D57" s="166"/>
      <c r="E57" s="166"/>
      <c r="F57" s="166"/>
      <c r="G57" s="166"/>
      <c r="H57" s="166"/>
      <c r="I57" s="167"/>
      <c r="J57" s="168" t="s">
        <v>89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9" t="s">
        <v>71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hidden="1" s="9" customFormat="1" ht="24.96" customHeight="1">
      <c r="A60" s="9"/>
      <c r="B60" s="170"/>
      <c r="C60" s="171"/>
      <c r="D60" s="172" t="s">
        <v>91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7"/>
      <c r="C61" s="178"/>
      <c r="D61" s="179" t="s">
        <v>92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hidden="1"/>
    <row r="65" hidden="1"/>
    <row r="66" hidden="1"/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93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Údržba nižší zeleně v obvodu OŘ Ústí n.L. 2020 - OBLAST Č. 3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85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ZRN - OBLAST Č. 3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Správa tratí Ústí nad Labem</v>
      </c>
      <c r="G75" s="38"/>
      <c r="H75" s="38"/>
      <c r="I75" s="134" t="s">
        <v>23</v>
      </c>
      <c r="J75" s="70" t="str">
        <f>IF(J12="","",J12)</f>
        <v>11. 3. 2020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Správa železnic, OŘ ÚNL</v>
      </c>
      <c r="G77" s="38"/>
      <c r="H77" s="38"/>
      <c r="I77" s="134" t="s">
        <v>33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31</v>
      </c>
      <c r="D78" s="38"/>
      <c r="E78" s="38"/>
      <c r="F78" s="25" t="str">
        <f>IF(E18="","",E18)</f>
        <v>Vyplň údaj</v>
      </c>
      <c r="G78" s="38"/>
      <c r="H78" s="38"/>
      <c r="I78" s="134" t="s">
        <v>36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94</v>
      </c>
      <c r="D80" s="187" t="s">
        <v>58</v>
      </c>
      <c r="E80" s="187" t="s">
        <v>54</v>
      </c>
      <c r="F80" s="187" t="s">
        <v>55</v>
      </c>
      <c r="G80" s="187" t="s">
        <v>95</v>
      </c>
      <c r="H80" s="187" t="s">
        <v>96</v>
      </c>
      <c r="I80" s="188" t="s">
        <v>97</v>
      </c>
      <c r="J80" s="187" t="s">
        <v>89</v>
      </c>
      <c r="K80" s="189" t="s">
        <v>98</v>
      </c>
      <c r="L80" s="190"/>
      <c r="M80" s="90" t="s">
        <v>19</v>
      </c>
      <c r="N80" s="91" t="s">
        <v>43</v>
      </c>
      <c r="O80" s="91" t="s">
        <v>99</v>
      </c>
      <c r="P80" s="91" t="s">
        <v>100</v>
      </c>
      <c r="Q80" s="91" t="s">
        <v>101</v>
      </c>
      <c r="R80" s="91" t="s">
        <v>102</v>
      </c>
      <c r="S80" s="91" t="s">
        <v>103</v>
      </c>
      <c r="T80" s="92" t="s">
        <v>104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105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90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72</v>
      </c>
      <c r="E82" s="199" t="s">
        <v>106</v>
      </c>
      <c r="F82" s="199" t="s">
        <v>107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81</v>
      </c>
      <c r="AT82" s="208" t="s">
        <v>72</v>
      </c>
      <c r="AU82" s="208" t="s">
        <v>73</v>
      </c>
      <c r="AY82" s="207" t="s">
        <v>108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72</v>
      </c>
      <c r="E83" s="210" t="s">
        <v>109</v>
      </c>
      <c r="F83" s="210" t="s">
        <v>110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SUM(P84:P105)</f>
        <v>0</v>
      </c>
      <c r="Q83" s="204"/>
      <c r="R83" s="205">
        <f>SUM(R84:R105)</f>
        <v>0</v>
      </c>
      <c r="S83" s="204"/>
      <c r="T83" s="206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81</v>
      </c>
      <c r="AT83" s="208" t="s">
        <v>72</v>
      </c>
      <c r="AU83" s="208" t="s">
        <v>81</v>
      </c>
      <c r="AY83" s="207" t="s">
        <v>108</v>
      </c>
      <c r="BK83" s="209">
        <f>SUM(BK84:BK105)</f>
        <v>0</v>
      </c>
    </row>
    <row r="84" s="2" customFormat="1" ht="16.5" customHeight="1">
      <c r="A84" s="36"/>
      <c r="B84" s="37"/>
      <c r="C84" s="212" t="s">
        <v>81</v>
      </c>
      <c r="D84" s="212" t="s">
        <v>111</v>
      </c>
      <c r="E84" s="213" t="s">
        <v>112</v>
      </c>
      <c r="F84" s="214" t="s">
        <v>113</v>
      </c>
      <c r="G84" s="215" t="s">
        <v>114</v>
      </c>
      <c r="H84" s="216">
        <v>36660</v>
      </c>
      <c r="I84" s="217"/>
      <c r="J84" s="218">
        <f>ROUND(I84*H84,2)</f>
        <v>0</v>
      </c>
      <c r="K84" s="214" t="s">
        <v>19</v>
      </c>
      <c r="L84" s="42"/>
      <c r="M84" s="219" t="s">
        <v>19</v>
      </c>
      <c r="N84" s="220" t="s">
        <v>44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115</v>
      </c>
      <c r="AT84" s="223" t="s">
        <v>111</v>
      </c>
      <c r="AU84" s="223" t="s">
        <v>83</v>
      </c>
      <c r="AY84" s="15" t="s">
        <v>108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81</v>
      </c>
      <c r="BK84" s="224">
        <f>ROUND(I84*H84,2)</f>
        <v>0</v>
      </c>
      <c r="BL84" s="15" t="s">
        <v>115</v>
      </c>
      <c r="BM84" s="223" t="s">
        <v>116</v>
      </c>
    </row>
    <row r="85" s="2" customFormat="1">
      <c r="A85" s="36"/>
      <c r="B85" s="37"/>
      <c r="C85" s="38"/>
      <c r="D85" s="225" t="s">
        <v>117</v>
      </c>
      <c r="E85" s="38"/>
      <c r="F85" s="226" t="s">
        <v>118</v>
      </c>
      <c r="G85" s="38"/>
      <c r="H85" s="38"/>
      <c r="I85" s="130"/>
      <c r="J85" s="38"/>
      <c r="K85" s="38"/>
      <c r="L85" s="42"/>
      <c r="M85" s="227"/>
      <c r="N85" s="228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117</v>
      </c>
      <c r="AU85" s="15" t="s">
        <v>83</v>
      </c>
    </row>
    <row r="86" s="13" customFormat="1">
      <c r="A86" s="13"/>
      <c r="B86" s="229"/>
      <c r="C86" s="230"/>
      <c r="D86" s="225" t="s">
        <v>119</v>
      </c>
      <c r="E86" s="231" t="s">
        <v>19</v>
      </c>
      <c r="F86" s="232" t="s">
        <v>120</v>
      </c>
      <c r="G86" s="230"/>
      <c r="H86" s="233">
        <v>36660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119</v>
      </c>
      <c r="AU86" s="239" t="s">
        <v>83</v>
      </c>
      <c r="AV86" s="13" t="s">
        <v>83</v>
      </c>
      <c r="AW86" s="13" t="s">
        <v>35</v>
      </c>
      <c r="AX86" s="13" t="s">
        <v>81</v>
      </c>
      <c r="AY86" s="239" t="s">
        <v>108</v>
      </c>
    </row>
    <row r="87" s="2" customFormat="1" ht="16.5" customHeight="1">
      <c r="A87" s="36"/>
      <c r="B87" s="37"/>
      <c r="C87" s="212" t="s">
        <v>83</v>
      </c>
      <c r="D87" s="212" t="s">
        <v>111</v>
      </c>
      <c r="E87" s="213" t="s">
        <v>121</v>
      </c>
      <c r="F87" s="214" t="s">
        <v>122</v>
      </c>
      <c r="G87" s="215" t="s">
        <v>114</v>
      </c>
      <c r="H87" s="216">
        <v>83772</v>
      </c>
      <c r="I87" s="217"/>
      <c r="J87" s="218">
        <f>ROUND(I87*H87,2)</f>
        <v>0</v>
      </c>
      <c r="K87" s="214" t="s">
        <v>19</v>
      </c>
      <c r="L87" s="42"/>
      <c r="M87" s="219" t="s">
        <v>19</v>
      </c>
      <c r="N87" s="220" t="s">
        <v>44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115</v>
      </c>
      <c r="AT87" s="223" t="s">
        <v>111</v>
      </c>
      <c r="AU87" s="223" t="s">
        <v>83</v>
      </c>
      <c r="AY87" s="15" t="s">
        <v>108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81</v>
      </c>
      <c r="BK87" s="224">
        <f>ROUND(I87*H87,2)</f>
        <v>0</v>
      </c>
      <c r="BL87" s="15" t="s">
        <v>115</v>
      </c>
      <c r="BM87" s="223" t="s">
        <v>123</v>
      </c>
    </row>
    <row r="88" s="2" customFormat="1">
      <c r="A88" s="36"/>
      <c r="B88" s="37"/>
      <c r="C88" s="38"/>
      <c r="D88" s="225" t="s">
        <v>117</v>
      </c>
      <c r="E88" s="38"/>
      <c r="F88" s="226" t="s">
        <v>124</v>
      </c>
      <c r="G88" s="38"/>
      <c r="H88" s="38"/>
      <c r="I88" s="130"/>
      <c r="J88" s="38"/>
      <c r="K88" s="38"/>
      <c r="L88" s="42"/>
      <c r="M88" s="227"/>
      <c r="N88" s="228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117</v>
      </c>
      <c r="AU88" s="15" t="s">
        <v>83</v>
      </c>
    </row>
    <row r="89" s="13" customFormat="1">
      <c r="A89" s="13"/>
      <c r="B89" s="229"/>
      <c r="C89" s="230"/>
      <c r="D89" s="225" t="s">
        <v>119</v>
      </c>
      <c r="E89" s="231" t="s">
        <v>19</v>
      </c>
      <c r="F89" s="232" t="s">
        <v>125</v>
      </c>
      <c r="G89" s="230"/>
      <c r="H89" s="233">
        <v>83772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119</v>
      </c>
      <c r="AU89" s="239" t="s">
        <v>83</v>
      </c>
      <c r="AV89" s="13" t="s">
        <v>83</v>
      </c>
      <c r="AW89" s="13" t="s">
        <v>35</v>
      </c>
      <c r="AX89" s="13" t="s">
        <v>81</v>
      </c>
      <c r="AY89" s="239" t="s">
        <v>108</v>
      </c>
    </row>
    <row r="90" s="2" customFormat="1" ht="16.5" customHeight="1">
      <c r="A90" s="36"/>
      <c r="B90" s="37"/>
      <c r="C90" s="212" t="s">
        <v>126</v>
      </c>
      <c r="D90" s="212" t="s">
        <v>111</v>
      </c>
      <c r="E90" s="213" t="s">
        <v>127</v>
      </c>
      <c r="F90" s="214" t="s">
        <v>128</v>
      </c>
      <c r="G90" s="215" t="s">
        <v>114</v>
      </c>
      <c r="H90" s="216">
        <v>136854</v>
      </c>
      <c r="I90" s="217"/>
      <c r="J90" s="218">
        <f>ROUND(I90*H90,2)</f>
        <v>0</v>
      </c>
      <c r="K90" s="214" t="s">
        <v>19</v>
      </c>
      <c r="L90" s="42"/>
      <c r="M90" s="219" t="s">
        <v>19</v>
      </c>
      <c r="N90" s="220" t="s">
        <v>44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115</v>
      </c>
      <c r="AT90" s="223" t="s">
        <v>111</v>
      </c>
      <c r="AU90" s="223" t="s">
        <v>83</v>
      </c>
      <c r="AY90" s="15" t="s">
        <v>108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81</v>
      </c>
      <c r="BK90" s="224">
        <f>ROUND(I90*H90,2)</f>
        <v>0</v>
      </c>
      <c r="BL90" s="15" t="s">
        <v>115</v>
      </c>
      <c r="BM90" s="223" t="s">
        <v>129</v>
      </c>
    </row>
    <row r="91" s="2" customFormat="1">
      <c r="A91" s="36"/>
      <c r="B91" s="37"/>
      <c r="C91" s="38"/>
      <c r="D91" s="225" t="s">
        <v>117</v>
      </c>
      <c r="E91" s="38"/>
      <c r="F91" s="226" t="s">
        <v>130</v>
      </c>
      <c r="G91" s="38"/>
      <c r="H91" s="38"/>
      <c r="I91" s="130"/>
      <c r="J91" s="38"/>
      <c r="K91" s="38"/>
      <c r="L91" s="42"/>
      <c r="M91" s="227"/>
      <c r="N91" s="22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117</v>
      </c>
      <c r="AU91" s="15" t="s">
        <v>83</v>
      </c>
    </row>
    <row r="92" s="13" customFormat="1">
      <c r="A92" s="13"/>
      <c r="B92" s="229"/>
      <c r="C92" s="230"/>
      <c r="D92" s="225" t="s">
        <v>119</v>
      </c>
      <c r="E92" s="231" t="s">
        <v>19</v>
      </c>
      <c r="F92" s="232" t="s">
        <v>131</v>
      </c>
      <c r="G92" s="230"/>
      <c r="H92" s="233">
        <v>136854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119</v>
      </c>
      <c r="AU92" s="239" t="s">
        <v>83</v>
      </c>
      <c r="AV92" s="13" t="s">
        <v>83</v>
      </c>
      <c r="AW92" s="13" t="s">
        <v>35</v>
      </c>
      <c r="AX92" s="13" t="s">
        <v>81</v>
      </c>
      <c r="AY92" s="239" t="s">
        <v>108</v>
      </c>
    </row>
    <row r="93" s="2" customFormat="1" ht="21.75" customHeight="1">
      <c r="A93" s="36"/>
      <c r="B93" s="37"/>
      <c r="C93" s="212" t="s">
        <v>115</v>
      </c>
      <c r="D93" s="212" t="s">
        <v>111</v>
      </c>
      <c r="E93" s="213" t="s">
        <v>132</v>
      </c>
      <c r="F93" s="214" t="s">
        <v>133</v>
      </c>
      <c r="G93" s="215" t="s">
        <v>114</v>
      </c>
      <c r="H93" s="216">
        <v>2818</v>
      </c>
      <c r="I93" s="217"/>
      <c r="J93" s="218">
        <f>ROUND(I93*H93,2)</f>
        <v>0</v>
      </c>
      <c r="K93" s="214" t="s">
        <v>19</v>
      </c>
      <c r="L93" s="42"/>
      <c r="M93" s="219" t="s">
        <v>19</v>
      </c>
      <c r="N93" s="220" t="s">
        <v>44</v>
      </c>
      <c r="O93" s="82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3" t="s">
        <v>115</v>
      </c>
      <c r="AT93" s="223" t="s">
        <v>111</v>
      </c>
      <c r="AU93" s="223" t="s">
        <v>83</v>
      </c>
      <c r="AY93" s="15" t="s">
        <v>108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5" t="s">
        <v>81</v>
      </c>
      <c r="BK93" s="224">
        <f>ROUND(I93*H93,2)</f>
        <v>0</v>
      </c>
      <c r="BL93" s="15" t="s">
        <v>115</v>
      </c>
      <c r="BM93" s="223" t="s">
        <v>134</v>
      </c>
    </row>
    <row r="94" s="2" customFormat="1">
      <c r="A94" s="36"/>
      <c r="B94" s="37"/>
      <c r="C94" s="38"/>
      <c r="D94" s="225" t="s">
        <v>117</v>
      </c>
      <c r="E94" s="38"/>
      <c r="F94" s="226" t="s">
        <v>135</v>
      </c>
      <c r="G94" s="38"/>
      <c r="H94" s="38"/>
      <c r="I94" s="130"/>
      <c r="J94" s="38"/>
      <c r="K94" s="38"/>
      <c r="L94" s="42"/>
      <c r="M94" s="227"/>
      <c r="N94" s="228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117</v>
      </c>
      <c r="AU94" s="15" t="s">
        <v>83</v>
      </c>
    </row>
    <row r="95" s="13" customFormat="1">
      <c r="A95" s="13"/>
      <c r="B95" s="229"/>
      <c r="C95" s="230"/>
      <c r="D95" s="225" t="s">
        <v>119</v>
      </c>
      <c r="E95" s="231" t="s">
        <v>19</v>
      </c>
      <c r="F95" s="232" t="s">
        <v>136</v>
      </c>
      <c r="G95" s="230"/>
      <c r="H95" s="233">
        <v>2818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119</v>
      </c>
      <c r="AU95" s="239" t="s">
        <v>83</v>
      </c>
      <c r="AV95" s="13" t="s">
        <v>83</v>
      </c>
      <c r="AW95" s="13" t="s">
        <v>35</v>
      </c>
      <c r="AX95" s="13" t="s">
        <v>81</v>
      </c>
      <c r="AY95" s="239" t="s">
        <v>108</v>
      </c>
    </row>
    <row r="96" s="2" customFormat="1" ht="21.75" customHeight="1">
      <c r="A96" s="36"/>
      <c r="B96" s="37"/>
      <c r="C96" s="212" t="s">
        <v>109</v>
      </c>
      <c r="D96" s="212" t="s">
        <v>111</v>
      </c>
      <c r="E96" s="213" t="s">
        <v>137</v>
      </c>
      <c r="F96" s="214" t="s">
        <v>138</v>
      </c>
      <c r="G96" s="215" t="s">
        <v>114</v>
      </c>
      <c r="H96" s="216">
        <v>13604</v>
      </c>
      <c r="I96" s="217"/>
      <c r="J96" s="218">
        <f>ROUND(I96*H96,2)</f>
        <v>0</v>
      </c>
      <c r="K96" s="214" t="s">
        <v>19</v>
      </c>
      <c r="L96" s="42"/>
      <c r="M96" s="219" t="s">
        <v>19</v>
      </c>
      <c r="N96" s="220" t="s">
        <v>44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115</v>
      </c>
      <c r="AT96" s="223" t="s">
        <v>111</v>
      </c>
      <c r="AU96" s="223" t="s">
        <v>83</v>
      </c>
      <c r="AY96" s="15" t="s">
        <v>108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81</v>
      </c>
      <c r="BK96" s="224">
        <f>ROUND(I96*H96,2)</f>
        <v>0</v>
      </c>
      <c r="BL96" s="15" t="s">
        <v>115</v>
      </c>
      <c r="BM96" s="223" t="s">
        <v>139</v>
      </c>
    </row>
    <row r="97" s="2" customFormat="1">
      <c r="A97" s="36"/>
      <c r="B97" s="37"/>
      <c r="C97" s="38"/>
      <c r="D97" s="225" t="s">
        <v>117</v>
      </c>
      <c r="E97" s="38"/>
      <c r="F97" s="226" t="s">
        <v>140</v>
      </c>
      <c r="G97" s="38"/>
      <c r="H97" s="38"/>
      <c r="I97" s="130"/>
      <c r="J97" s="38"/>
      <c r="K97" s="38"/>
      <c r="L97" s="42"/>
      <c r="M97" s="227"/>
      <c r="N97" s="22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117</v>
      </c>
      <c r="AU97" s="15" t="s">
        <v>83</v>
      </c>
    </row>
    <row r="98" s="13" customFormat="1">
      <c r="A98" s="13"/>
      <c r="B98" s="229"/>
      <c r="C98" s="230"/>
      <c r="D98" s="225" t="s">
        <v>119</v>
      </c>
      <c r="E98" s="231" t="s">
        <v>19</v>
      </c>
      <c r="F98" s="232" t="s">
        <v>141</v>
      </c>
      <c r="G98" s="230"/>
      <c r="H98" s="233">
        <v>13604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119</v>
      </c>
      <c r="AU98" s="239" t="s">
        <v>83</v>
      </c>
      <c r="AV98" s="13" t="s">
        <v>83</v>
      </c>
      <c r="AW98" s="13" t="s">
        <v>35</v>
      </c>
      <c r="AX98" s="13" t="s">
        <v>81</v>
      </c>
      <c r="AY98" s="239" t="s">
        <v>108</v>
      </c>
    </row>
    <row r="99" s="2" customFormat="1" ht="21.75" customHeight="1">
      <c r="A99" s="36"/>
      <c r="B99" s="37"/>
      <c r="C99" s="212" t="s">
        <v>142</v>
      </c>
      <c r="D99" s="212" t="s">
        <v>111</v>
      </c>
      <c r="E99" s="213" t="s">
        <v>143</v>
      </c>
      <c r="F99" s="214" t="s">
        <v>144</v>
      </c>
      <c r="G99" s="215" t="s">
        <v>145</v>
      </c>
      <c r="H99" s="216">
        <v>10</v>
      </c>
      <c r="I99" s="217"/>
      <c r="J99" s="218">
        <f>ROUND(I99*H99,2)</f>
        <v>0</v>
      </c>
      <c r="K99" s="214" t="s">
        <v>19</v>
      </c>
      <c r="L99" s="42"/>
      <c r="M99" s="219" t="s">
        <v>19</v>
      </c>
      <c r="N99" s="220" t="s">
        <v>44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115</v>
      </c>
      <c r="AT99" s="223" t="s">
        <v>111</v>
      </c>
      <c r="AU99" s="223" t="s">
        <v>83</v>
      </c>
      <c r="AY99" s="15" t="s">
        <v>108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81</v>
      </c>
      <c r="BK99" s="224">
        <f>ROUND(I99*H99,2)</f>
        <v>0</v>
      </c>
      <c r="BL99" s="15" t="s">
        <v>115</v>
      </c>
      <c r="BM99" s="223" t="s">
        <v>146</v>
      </c>
    </row>
    <row r="100" s="2" customFormat="1">
      <c r="A100" s="36"/>
      <c r="B100" s="37"/>
      <c r="C100" s="38"/>
      <c r="D100" s="225" t="s">
        <v>117</v>
      </c>
      <c r="E100" s="38"/>
      <c r="F100" s="226" t="s">
        <v>147</v>
      </c>
      <c r="G100" s="38"/>
      <c r="H100" s="38"/>
      <c r="I100" s="130"/>
      <c r="J100" s="38"/>
      <c r="K100" s="38"/>
      <c r="L100" s="42"/>
      <c r="M100" s="227"/>
      <c r="N100" s="228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117</v>
      </c>
      <c r="AU100" s="15" t="s">
        <v>83</v>
      </c>
    </row>
    <row r="101" s="13" customFormat="1">
      <c r="A101" s="13"/>
      <c r="B101" s="229"/>
      <c r="C101" s="230"/>
      <c r="D101" s="225" t="s">
        <v>119</v>
      </c>
      <c r="E101" s="231" t="s">
        <v>19</v>
      </c>
      <c r="F101" s="232" t="s">
        <v>148</v>
      </c>
      <c r="G101" s="230"/>
      <c r="H101" s="233">
        <v>10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119</v>
      </c>
      <c r="AU101" s="239" t="s">
        <v>83</v>
      </c>
      <c r="AV101" s="13" t="s">
        <v>83</v>
      </c>
      <c r="AW101" s="13" t="s">
        <v>35</v>
      </c>
      <c r="AX101" s="13" t="s">
        <v>81</v>
      </c>
      <c r="AY101" s="239" t="s">
        <v>108</v>
      </c>
    </row>
    <row r="102" s="2" customFormat="1" ht="21.75" customHeight="1">
      <c r="A102" s="36"/>
      <c r="B102" s="37"/>
      <c r="C102" s="212" t="s">
        <v>149</v>
      </c>
      <c r="D102" s="212" t="s">
        <v>111</v>
      </c>
      <c r="E102" s="213" t="s">
        <v>150</v>
      </c>
      <c r="F102" s="214" t="s">
        <v>151</v>
      </c>
      <c r="G102" s="215" t="s">
        <v>152</v>
      </c>
      <c r="H102" s="216">
        <v>2</v>
      </c>
      <c r="I102" s="217"/>
      <c r="J102" s="218">
        <f>ROUND(I102*H102,2)</f>
        <v>0</v>
      </c>
      <c r="K102" s="214" t="s">
        <v>19</v>
      </c>
      <c r="L102" s="42"/>
      <c r="M102" s="219" t="s">
        <v>19</v>
      </c>
      <c r="N102" s="220" t="s">
        <v>44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115</v>
      </c>
      <c r="AT102" s="223" t="s">
        <v>111</v>
      </c>
      <c r="AU102" s="223" t="s">
        <v>83</v>
      </c>
      <c r="AY102" s="15" t="s">
        <v>108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81</v>
      </c>
      <c r="BK102" s="224">
        <f>ROUND(I102*H102,2)</f>
        <v>0</v>
      </c>
      <c r="BL102" s="15" t="s">
        <v>115</v>
      </c>
      <c r="BM102" s="223" t="s">
        <v>153</v>
      </c>
    </row>
    <row r="103" s="2" customFormat="1">
      <c r="A103" s="36"/>
      <c r="B103" s="37"/>
      <c r="C103" s="38"/>
      <c r="D103" s="225" t="s">
        <v>117</v>
      </c>
      <c r="E103" s="38"/>
      <c r="F103" s="226" t="s">
        <v>154</v>
      </c>
      <c r="G103" s="38"/>
      <c r="H103" s="38"/>
      <c r="I103" s="130"/>
      <c r="J103" s="38"/>
      <c r="K103" s="38"/>
      <c r="L103" s="42"/>
      <c r="M103" s="227"/>
      <c r="N103" s="22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117</v>
      </c>
      <c r="AU103" s="15" t="s">
        <v>83</v>
      </c>
    </row>
    <row r="104" s="2" customFormat="1" ht="16.5" customHeight="1">
      <c r="A104" s="36"/>
      <c r="B104" s="37"/>
      <c r="C104" s="212" t="s">
        <v>155</v>
      </c>
      <c r="D104" s="212" t="s">
        <v>111</v>
      </c>
      <c r="E104" s="213" t="s">
        <v>156</v>
      </c>
      <c r="F104" s="214" t="s">
        <v>157</v>
      </c>
      <c r="G104" s="215" t="s">
        <v>152</v>
      </c>
      <c r="H104" s="216">
        <v>2</v>
      </c>
      <c r="I104" s="217"/>
      <c r="J104" s="218">
        <f>ROUND(I104*H104,2)</f>
        <v>0</v>
      </c>
      <c r="K104" s="214" t="s">
        <v>19</v>
      </c>
      <c r="L104" s="42"/>
      <c r="M104" s="219" t="s">
        <v>19</v>
      </c>
      <c r="N104" s="220" t="s">
        <v>44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115</v>
      </c>
      <c r="AT104" s="223" t="s">
        <v>111</v>
      </c>
      <c r="AU104" s="223" t="s">
        <v>83</v>
      </c>
      <c r="AY104" s="15" t="s">
        <v>108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81</v>
      </c>
      <c r="BK104" s="224">
        <f>ROUND(I104*H104,2)</f>
        <v>0</v>
      </c>
      <c r="BL104" s="15" t="s">
        <v>115</v>
      </c>
      <c r="BM104" s="223" t="s">
        <v>158</v>
      </c>
    </row>
    <row r="105" s="2" customFormat="1">
      <c r="A105" s="36"/>
      <c r="B105" s="37"/>
      <c r="C105" s="38"/>
      <c r="D105" s="225" t="s">
        <v>117</v>
      </c>
      <c r="E105" s="38"/>
      <c r="F105" s="226" t="s">
        <v>159</v>
      </c>
      <c r="G105" s="38"/>
      <c r="H105" s="38"/>
      <c r="I105" s="130"/>
      <c r="J105" s="38"/>
      <c r="K105" s="38"/>
      <c r="L105" s="42"/>
      <c r="M105" s="240"/>
      <c r="N105" s="241"/>
      <c r="O105" s="242"/>
      <c r="P105" s="242"/>
      <c r="Q105" s="242"/>
      <c r="R105" s="242"/>
      <c r="S105" s="242"/>
      <c r="T105" s="24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117</v>
      </c>
      <c r="AU105" s="15" t="s">
        <v>83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160"/>
      <c r="J106" s="58"/>
      <c r="K106" s="58"/>
      <c r="L106" s="42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hyZoj/hfYEzAY0+67amQzlf2lY0rzuQjzNi02nx7073Gtz8iVQrgSo2lPP04QwFZqaoLrE34CduKGsMcJVOwmw==" hashValue="MBLAVwGBnZjjUgH04KrqkpgeoOtfCjO2XdcLbu8eH0ABgKYjvOwHLsXyUS8ZwAKOpn/ceALM1Qt2dYLT4i+PSw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2020-04-09T13:15:45Z</dcterms:created>
  <dcterms:modified xsi:type="dcterms:W3CDTF">2020-04-09T13:15:47Z</dcterms:modified>
</cp:coreProperties>
</file>